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520" activeTab="0"/>
  </bookViews>
  <sheets>
    <sheet name="Sheet2" sheetId="1" r:id="rId1"/>
  </sheets>
  <definedNames>
    <definedName name="_xlnm.Print_Area" localSheetId="0">'Sheet2'!$A$1:$I$24</definedName>
  </definedNames>
  <calcPr fullCalcOnLoad="1"/>
</workbook>
</file>

<file path=xl/sharedStrings.xml><?xml version="1.0" encoding="utf-8"?>
<sst xmlns="http://schemas.openxmlformats.org/spreadsheetml/2006/main" count="32" uniqueCount="32">
  <si>
    <t>Nr. Crt.</t>
  </si>
  <si>
    <t>DENUMIREA FURNIZORULUI</t>
  </si>
  <si>
    <t>Puncte crit. 1</t>
  </si>
  <si>
    <t>Val. crit. 1</t>
  </si>
  <si>
    <t>Val. crit. 2</t>
  </si>
  <si>
    <t>Total general</t>
  </si>
  <si>
    <t>Puncte crit.2</t>
  </si>
  <si>
    <t>Total Puncte crit.1-2</t>
  </si>
  <si>
    <t>TOTAL PUNCTAJ CRITERIUL EVALUARE</t>
  </si>
  <si>
    <t>TOTAL SUMA criteriu 1 + 2</t>
  </si>
  <si>
    <t>TOTAL SUMA/CRITERIU EVALUARE</t>
  </si>
  <si>
    <t>VALOAREA UNUI PUNCT CRITERIUL EVALUARE</t>
  </si>
  <si>
    <t>TOTAL PUNCTAJ CRITERIUL DISPONIBILITATE</t>
  </si>
  <si>
    <t>TOTAL SUMA/CRITERIU</t>
  </si>
  <si>
    <t>VALOAREA UNUI PUNCT CRITERIUL DISPONIBILITATE</t>
  </si>
  <si>
    <t>TOTAL PUNCTAJ CRITERIUL 1+2</t>
  </si>
  <si>
    <t>TOTAL SUMA CRITERIUL 1+2</t>
  </si>
  <si>
    <t>VALOAREA UNUI PUNCT FINALA</t>
  </si>
  <si>
    <t>CRITERIUL 1 EVALUARE 90%</t>
  </si>
  <si>
    <t>CRITERIUL 2 DISPONIBILITATE 10%</t>
  </si>
  <si>
    <t>CENTRALIZATOR SERVICII PARACLINICE- NR.PUNCTE, VALOAREA PUNCTULUI, VALORI CONTRACT</t>
  </si>
  <si>
    <t>ECOGRAFII ASISTENTA PRIMARA</t>
  </si>
  <si>
    <t>CABINET MEDICAL MEDICINA DE FAMILIE DR. LUP AGNETA RALUCA</t>
  </si>
  <si>
    <t>CABINET MEDICAL DR. STOICU SRL</t>
  </si>
  <si>
    <t>ADVITAM MEDICIS-IACOB MIHAI</t>
  </si>
  <si>
    <t>CMMF DR. DRAGAN - TEICU ALINA</t>
  </si>
  <si>
    <t>CMMF DR. GRUICI</t>
  </si>
  <si>
    <t>SC MICROMEDIC SRL-HAVRINCEA MARIUS</t>
  </si>
  <si>
    <t>CABINET MEDICAL MEDICINA GENERALA DR. CICALA CAMELIA</t>
  </si>
  <si>
    <t>POLICLINICA NARMEDICA SRL- NARITA CARMEN</t>
  </si>
  <si>
    <t>CABINET MEDICAL MEDICINA DE FAMILIE DR. SOFRONIE</t>
  </si>
  <si>
    <t>TOTAL VALOARE DE CONTRACT SEM.II 2023</t>
  </si>
</sst>
</file>

<file path=xl/styles.xml><?xml version="1.0" encoding="utf-8"?>
<styleSheet xmlns="http://schemas.openxmlformats.org/spreadsheetml/2006/main">
  <numFmts count="2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&quot;Da&quot;;&quot;Da&quot;;&quot;Nu&quot;"/>
    <numFmt numFmtId="176" formatCode="&quot;Adevărat&quot;;&quot;Adevărat&quot;;&quot;Fals&quot;"/>
    <numFmt numFmtId="177" formatCode="&quot;Activat&quot;;&quot;Activat&quot;;&quot;Dezactivat&quot;"/>
    <numFmt numFmtId="178" formatCode="0.00;[Red]0.00"/>
    <numFmt numFmtId="179" formatCode="[$€-2]\ #,##0.00_);[Red]\([$€-2]\ #,##0.00\)"/>
    <numFmt numFmtId="180" formatCode="0.000000"/>
  </numFmts>
  <fonts count="45">
    <font>
      <sz val="10"/>
      <name val="Arial"/>
      <family val="0"/>
    </font>
    <font>
      <sz val="14"/>
      <name val="Times New Roman"/>
      <family val="1"/>
    </font>
    <font>
      <b/>
      <sz val="10"/>
      <name val="Arial"/>
      <family val="2"/>
    </font>
    <font>
      <sz val="11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4" fontId="9" fillId="0" borderId="10" xfId="0" applyNumberFormat="1" applyFont="1" applyFill="1" applyBorder="1" applyAlignment="1">
      <alignment/>
    </xf>
    <xf numFmtId="4" fontId="10" fillId="0" borderId="11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4" fontId="5" fillId="0" borderId="11" xfId="0" applyNumberFormat="1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/>
    </xf>
    <xf numFmtId="2" fontId="5" fillId="0" borderId="10" xfId="0" applyNumberFormat="1" applyFont="1" applyFill="1" applyBorder="1" applyAlignment="1">
      <alignment horizontal="left" vertical="center" wrapText="1"/>
    </xf>
    <xf numFmtId="2" fontId="5" fillId="0" borderId="11" xfId="0" applyNumberFormat="1" applyFont="1" applyFill="1" applyBorder="1" applyAlignment="1">
      <alignment horizontal="left" vertical="center" wrapText="1"/>
    </xf>
    <xf numFmtId="2" fontId="5" fillId="0" borderId="12" xfId="0" applyNumberFormat="1" applyFont="1" applyFill="1" applyBorder="1" applyAlignment="1">
      <alignment horizontal="left" vertical="center" wrapText="1"/>
    </xf>
    <xf numFmtId="4" fontId="7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1" fontId="5" fillId="0" borderId="0" xfId="0" applyNumberFormat="1" applyFont="1" applyFill="1" applyAlignment="1">
      <alignment horizontal="left"/>
    </xf>
    <xf numFmtId="4" fontId="9" fillId="0" borderId="11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4" fontId="9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4" fontId="3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4" fontId="9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/>
    </xf>
    <xf numFmtId="49" fontId="5" fillId="0" borderId="12" xfId="0" applyNumberFormat="1" applyFont="1" applyFill="1" applyBorder="1" applyAlignment="1">
      <alignment horizontal="center" wrapText="1"/>
    </xf>
    <xf numFmtId="49" fontId="5" fillId="0" borderId="13" xfId="0" applyNumberFormat="1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/>
    </xf>
    <xf numFmtId="0" fontId="1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5" fillId="0" borderId="11" xfId="0" applyFont="1" applyFill="1" applyBorder="1" applyAlignment="1">
      <alignment horizontal="left" wrapText="1"/>
    </xf>
    <xf numFmtId="4" fontId="8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left" wrapText="1"/>
    </xf>
    <xf numFmtId="4" fontId="7" fillId="0" borderId="0" xfId="0" applyNumberFormat="1" applyFont="1" applyFill="1" applyBorder="1" applyAlignment="1">
      <alignment/>
    </xf>
    <xf numFmtId="4" fontId="2" fillId="0" borderId="0" xfId="0" applyNumberFormat="1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tabSelected="1" zoomScaleSheetLayoutView="75" zoomScalePageLayoutView="0" workbookViewId="0" topLeftCell="A1">
      <pane xSplit="2" topLeftCell="C1" activePane="topRight" state="frozen"/>
      <selection pane="topLeft" activeCell="A1" sqref="A1"/>
      <selection pane="topRight" activeCell="M4" sqref="M4"/>
    </sheetView>
  </sheetViews>
  <sheetFormatPr defaultColWidth="9.140625" defaultRowHeight="12.75"/>
  <cols>
    <col min="1" max="1" width="7.421875" style="20" customWidth="1"/>
    <col min="2" max="2" width="28.57421875" style="20" customWidth="1"/>
    <col min="3" max="3" width="16.8515625" style="20" customWidth="1"/>
    <col min="4" max="4" width="15.8515625" style="10" customWidth="1"/>
    <col min="5" max="5" width="22.00390625" style="10" customWidth="1"/>
    <col min="6" max="6" width="18.00390625" style="10" customWidth="1"/>
    <col min="7" max="7" width="17.00390625" style="10" customWidth="1"/>
    <col min="8" max="8" width="18.140625" style="10" customWidth="1"/>
    <col min="9" max="9" width="20.421875" style="10" customWidth="1"/>
    <col min="10" max="16384" width="9.140625" style="20" customWidth="1"/>
  </cols>
  <sheetData>
    <row r="1" spans="4:9" s="16" customFormat="1" ht="21" customHeight="1">
      <c r="D1" s="17"/>
      <c r="E1" s="17"/>
      <c r="F1" s="17"/>
      <c r="G1" s="17"/>
      <c r="H1" s="17"/>
      <c r="I1" s="9"/>
    </row>
    <row r="2" spans="1:8" ht="18.75">
      <c r="A2" s="18" t="s">
        <v>20</v>
      </c>
      <c r="B2" s="18"/>
      <c r="C2" s="18"/>
      <c r="D2" s="19"/>
      <c r="E2" s="19"/>
      <c r="F2" s="19"/>
      <c r="G2" s="19"/>
      <c r="H2" s="19"/>
    </row>
    <row r="3" spans="1:8" ht="18.75">
      <c r="A3" s="18" t="s">
        <v>21</v>
      </c>
      <c r="B3" s="18"/>
      <c r="C3" s="18"/>
      <c r="D3" s="19"/>
      <c r="E3" s="19"/>
      <c r="F3" s="19"/>
      <c r="G3" s="19"/>
      <c r="H3" s="19"/>
    </row>
    <row r="4" spans="1:8" ht="18.75">
      <c r="A4" s="18"/>
      <c r="B4" s="18"/>
      <c r="C4" s="18"/>
      <c r="D4" s="19"/>
      <c r="E4" s="19"/>
      <c r="F4" s="19"/>
      <c r="G4" s="19"/>
      <c r="H4" s="19"/>
    </row>
    <row r="5" spans="3:9" s="21" customFormat="1" ht="34.5" customHeight="1">
      <c r="C5" s="22" t="s">
        <v>18</v>
      </c>
      <c r="D5" s="23"/>
      <c r="E5" s="22" t="s">
        <v>19</v>
      </c>
      <c r="F5" s="23"/>
      <c r="G5" s="9"/>
      <c r="H5" s="9"/>
      <c r="I5" s="11"/>
    </row>
    <row r="6" spans="1:9" s="27" customFormat="1" ht="93" customHeight="1">
      <c r="A6" s="24" t="s">
        <v>0</v>
      </c>
      <c r="B6" s="7" t="s">
        <v>1</v>
      </c>
      <c r="C6" s="25" t="s">
        <v>2</v>
      </c>
      <c r="D6" s="25" t="s">
        <v>3</v>
      </c>
      <c r="E6" s="25" t="s">
        <v>6</v>
      </c>
      <c r="F6" s="25" t="s">
        <v>4</v>
      </c>
      <c r="G6" s="26" t="s">
        <v>7</v>
      </c>
      <c r="H6" s="26" t="s">
        <v>9</v>
      </c>
      <c r="I6" s="4" t="s">
        <v>31</v>
      </c>
    </row>
    <row r="7" spans="1:9" ht="44.25" customHeight="1">
      <c r="A7" s="28">
        <v>1</v>
      </c>
      <c r="B7" s="6" t="s">
        <v>24</v>
      </c>
      <c r="C7" s="5">
        <v>58.28</v>
      </c>
      <c r="D7" s="5">
        <f aca="true" t="shared" si="0" ref="D7:D15">C7*$C$19</f>
        <v>25558.103431251544</v>
      </c>
      <c r="E7" s="5">
        <v>0</v>
      </c>
      <c r="F7" s="5">
        <v>0</v>
      </c>
      <c r="G7" s="5">
        <f>C7+E7</f>
        <v>58.28</v>
      </c>
      <c r="H7" s="5">
        <f>G7*$I$19</f>
        <v>28397.892701390607</v>
      </c>
      <c r="I7" s="5">
        <f>ROUND(H7,2)</f>
        <v>28397.89</v>
      </c>
    </row>
    <row r="8" spans="1:9" ht="56.25" customHeight="1">
      <c r="A8" s="28">
        <v>2</v>
      </c>
      <c r="B8" s="7" t="s">
        <v>25</v>
      </c>
      <c r="C8" s="5">
        <v>14.280000000000001</v>
      </c>
      <c r="D8" s="5">
        <f t="shared" si="0"/>
        <v>6262.349296470008</v>
      </c>
      <c r="E8" s="5">
        <v>0</v>
      </c>
      <c r="F8" s="5">
        <v>0</v>
      </c>
      <c r="G8" s="5">
        <f aca="true" t="shared" si="1" ref="G8:G15">C8+E8</f>
        <v>14.280000000000001</v>
      </c>
      <c r="H8" s="5">
        <f aca="true" t="shared" si="2" ref="H8:H15">G8*$I$19</f>
        <v>6958.165884966676</v>
      </c>
      <c r="I8" s="5">
        <f aca="true" t="shared" si="3" ref="I8:I14">ROUND(H8,2)</f>
        <v>6958.17</v>
      </c>
    </row>
    <row r="9" spans="1:9" ht="59.25" customHeight="1">
      <c r="A9" s="28">
        <v>3</v>
      </c>
      <c r="B9" s="7" t="s">
        <v>26</v>
      </c>
      <c r="C9" s="5">
        <v>26.86</v>
      </c>
      <c r="D9" s="5">
        <f t="shared" si="0"/>
        <v>11779.18081955073</v>
      </c>
      <c r="E9" s="5">
        <v>0</v>
      </c>
      <c r="F9" s="5">
        <v>0</v>
      </c>
      <c r="G9" s="5">
        <f t="shared" si="1"/>
        <v>26.86</v>
      </c>
      <c r="H9" s="5">
        <f t="shared" si="2"/>
        <v>13087.978688389698</v>
      </c>
      <c r="I9" s="5">
        <f t="shared" si="3"/>
        <v>13087.98</v>
      </c>
    </row>
    <row r="10" spans="1:9" ht="48" customHeight="1">
      <c r="A10" s="28">
        <v>4</v>
      </c>
      <c r="B10" s="7" t="s">
        <v>27</v>
      </c>
      <c r="C10" s="5">
        <v>30.28</v>
      </c>
      <c r="D10" s="5">
        <f t="shared" si="0"/>
        <v>13278.987163663294</v>
      </c>
      <c r="E10" s="5">
        <v>0</v>
      </c>
      <c r="F10" s="5">
        <v>0</v>
      </c>
      <c r="G10" s="5">
        <f t="shared" si="1"/>
        <v>30.28</v>
      </c>
      <c r="H10" s="5">
        <f t="shared" si="2"/>
        <v>14754.430181848105</v>
      </c>
      <c r="I10" s="5">
        <f t="shared" si="3"/>
        <v>14754.43</v>
      </c>
    </row>
    <row r="11" spans="1:9" ht="67.5" customHeight="1">
      <c r="A11" s="28">
        <v>5</v>
      </c>
      <c r="B11" s="7" t="s">
        <v>22</v>
      </c>
      <c r="C11" s="5">
        <v>14.280000000000001</v>
      </c>
      <c r="D11" s="5">
        <f t="shared" si="0"/>
        <v>6262.349296470008</v>
      </c>
      <c r="E11" s="5">
        <v>0</v>
      </c>
      <c r="F11" s="5">
        <v>0</v>
      </c>
      <c r="G11" s="5">
        <f t="shared" si="1"/>
        <v>14.280000000000001</v>
      </c>
      <c r="H11" s="5">
        <f t="shared" si="2"/>
        <v>6958.165884966676</v>
      </c>
      <c r="I11" s="5">
        <f t="shared" si="3"/>
        <v>6958.17</v>
      </c>
    </row>
    <row r="12" spans="1:9" ht="64.5" customHeight="1">
      <c r="A12" s="28">
        <v>6</v>
      </c>
      <c r="B12" s="7" t="s">
        <v>23</v>
      </c>
      <c r="C12" s="5">
        <v>14.98</v>
      </c>
      <c r="D12" s="5">
        <f t="shared" si="0"/>
        <v>6569.327203159714</v>
      </c>
      <c r="E12" s="5">
        <v>0</v>
      </c>
      <c r="F12" s="5">
        <v>0</v>
      </c>
      <c r="G12" s="5">
        <f t="shared" si="1"/>
        <v>14.98</v>
      </c>
      <c r="H12" s="5">
        <f t="shared" si="2"/>
        <v>7299.252447955238</v>
      </c>
      <c r="I12" s="5">
        <f t="shared" si="3"/>
        <v>7299.25</v>
      </c>
    </row>
    <row r="13" spans="1:9" ht="54.75" customHeight="1">
      <c r="A13" s="28">
        <v>7</v>
      </c>
      <c r="B13" s="7" t="s">
        <v>28</v>
      </c>
      <c r="C13" s="5">
        <v>46.21</v>
      </c>
      <c r="D13" s="5">
        <f t="shared" si="0"/>
        <v>20264.92724018761</v>
      </c>
      <c r="E13" s="5">
        <v>0</v>
      </c>
      <c r="F13" s="5">
        <v>0</v>
      </c>
      <c r="G13" s="5">
        <f t="shared" si="1"/>
        <v>46.21</v>
      </c>
      <c r="H13" s="5">
        <f t="shared" si="2"/>
        <v>22516.585822430676</v>
      </c>
      <c r="I13" s="5">
        <f t="shared" si="3"/>
        <v>22516.59</v>
      </c>
    </row>
    <row r="14" spans="1:9" ht="61.5" customHeight="1">
      <c r="A14" s="28">
        <v>8</v>
      </c>
      <c r="B14" s="7" t="s">
        <v>29</v>
      </c>
      <c r="C14" s="5">
        <v>16.32</v>
      </c>
      <c r="D14" s="5">
        <f t="shared" si="0"/>
        <v>7156.970624537152</v>
      </c>
      <c r="E14" s="5">
        <v>0</v>
      </c>
      <c r="F14" s="5">
        <v>0</v>
      </c>
      <c r="G14" s="5">
        <f t="shared" si="1"/>
        <v>16.32</v>
      </c>
      <c r="H14" s="5">
        <f t="shared" si="2"/>
        <v>7952.189582819057</v>
      </c>
      <c r="I14" s="5">
        <f t="shared" si="3"/>
        <v>7952.19</v>
      </c>
    </row>
    <row r="15" spans="1:9" ht="56.25" customHeight="1">
      <c r="A15" s="28">
        <v>9</v>
      </c>
      <c r="B15" s="8" t="s">
        <v>30</v>
      </c>
      <c r="C15" s="5">
        <v>21.57</v>
      </c>
      <c r="D15" s="5">
        <f t="shared" si="0"/>
        <v>9459.30492470995</v>
      </c>
      <c r="E15" s="5">
        <v>0</v>
      </c>
      <c r="F15" s="5">
        <v>0</v>
      </c>
      <c r="G15" s="5">
        <f t="shared" si="1"/>
        <v>21.57</v>
      </c>
      <c r="H15" s="5">
        <f t="shared" si="2"/>
        <v>10510.338805233276</v>
      </c>
      <c r="I15" s="5">
        <f>ROUND(H15,2)-0.01</f>
        <v>10510.33</v>
      </c>
    </row>
    <row r="16" spans="1:9" s="31" customFormat="1" ht="39.75" customHeight="1">
      <c r="A16" s="29"/>
      <c r="B16" s="30" t="s">
        <v>5</v>
      </c>
      <c r="C16" s="2">
        <f>SUM(C7:C15)</f>
        <v>243.05999999999997</v>
      </c>
      <c r="D16" s="2">
        <f aca="true" t="shared" si="4" ref="D16:I16">SUM(D7:D15)</f>
        <v>106591.50000000001</v>
      </c>
      <c r="E16" s="2">
        <f t="shared" si="4"/>
        <v>0</v>
      </c>
      <c r="F16" s="2">
        <f t="shared" si="4"/>
        <v>0</v>
      </c>
      <c r="G16" s="2">
        <f t="shared" si="4"/>
        <v>243.05999999999997</v>
      </c>
      <c r="H16" s="2">
        <f t="shared" si="4"/>
        <v>118435</v>
      </c>
      <c r="I16" s="2">
        <f t="shared" si="4"/>
        <v>118435</v>
      </c>
    </row>
    <row r="17" spans="1:9" s="16" customFormat="1" ht="71.25" customHeight="1">
      <c r="A17" s="32"/>
      <c r="B17" s="33" t="s">
        <v>8</v>
      </c>
      <c r="C17" s="12">
        <f>C16</f>
        <v>243.05999999999997</v>
      </c>
      <c r="D17" s="34"/>
      <c r="E17" s="33" t="s">
        <v>12</v>
      </c>
      <c r="F17" s="12">
        <f>E16</f>
        <v>0</v>
      </c>
      <c r="G17" s="17"/>
      <c r="H17" s="33" t="s">
        <v>15</v>
      </c>
      <c r="I17" s="1">
        <f>C17+F17</f>
        <v>243.05999999999997</v>
      </c>
    </row>
    <row r="18" spans="1:9" s="16" customFormat="1" ht="58.5" customHeight="1">
      <c r="A18" s="32"/>
      <c r="B18" s="33" t="s">
        <v>10</v>
      </c>
      <c r="C18" s="12">
        <f>0.9*118435</f>
        <v>106591.5</v>
      </c>
      <c r="D18" s="34"/>
      <c r="E18" s="33" t="s">
        <v>13</v>
      </c>
      <c r="F18" s="12">
        <f>0.1*118435</f>
        <v>11843.5</v>
      </c>
      <c r="G18" s="17"/>
      <c r="H18" s="33" t="s">
        <v>16</v>
      </c>
      <c r="I18" s="12">
        <f>C18+F18</f>
        <v>118435</v>
      </c>
    </row>
    <row r="19" spans="1:9" s="16" customFormat="1" ht="89.25" customHeight="1">
      <c r="A19" s="32"/>
      <c r="B19" s="33" t="s">
        <v>11</v>
      </c>
      <c r="C19" s="12">
        <f>C18/C17</f>
        <v>438.5398666995804</v>
      </c>
      <c r="D19" s="34"/>
      <c r="E19" s="33" t="s">
        <v>14</v>
      </c>
      <c r="F19" s="12">
        <f>0</f>
        <v>0</v>
      </c>
      <c r="G19" s="17"/>
      <c r="H19" s="33" t="s">
        <v>17</v>
      </c>
      <c r="I19" s="12">
        <f>I18/I17</f>
        <v>487.2665185550893</v>
      </c>
    </row>
    <row r="20" spans="1:9" s="16" customFormat="1" ht="31.5" customHeight="1">
      <c r="A20" s="32"/>
      <c r="B20" s="35"/>
      <c r="C20" s="15"/>
      <c r="D20" s="34"/>
      <c r="E20" s="35"/>
      <c r="F20" s="15"/>
      <c r="G20" s="17"/>
      <c r="H20" s="35"/>
      <c r="I20" s="15"/>
    </row>
    <row r="21" spans="2:9" s="21" customFormat="1" ht="19.5" customHeight="1">
      <c r="B21" s="3"/>
      <c r="D21" s="9"/>
      <c r="E21" s="9"/>
      <c r="F21" s="9"/>
      <c r="G21" s="9"/>
      <c r="H21" s="9"/>
      <c r="I21" s="9"/>
    </row>
    <row r="22" spans="2:9" s="21" customFormat="1" ht="18.75">
      <c r="B22" s="3"/>
      <c r="C22" s="36"/>
      <c r="F22" s="9"/>
      <c r="G22" s="9"/>
      <c r="H22" s="9"/>
      <c r="I22" s="9"/>
    </row>
    <row r="23" spans="2:9" s="21" customFormat="1" ht="18.75">
      <c r="B23" s="3"/>
      <c r="C23" s="36"/>
      <c r="F23" s="9"/>
      <c r="G23" s="9"/>
      <c r="H23" s="9"/>
      <c r="I23" s="9"/>
    </row>
    <row r="24" spans="2:9" s="21" customFormat="1" ht="18.75">
      <c r="B24" s="3"/>
      <c r="C24" s="36"/>
      <c r="F24" s="9"/>
      <c r="G24" s="9"/>
      <c r="H24" s="9"/>
      <c r="I24" s="9"/>
    </row>
    <row r="25" spans="8:9" ht="18.75">
      <c r="H25" s="13"/>
      <c r="I25" s="13"/>
    </row>
    <row r="26" ht="18.75">
      <c r="H26" s="13"/>
    </row>
    <row r="27" spans="8:9" ht="18.75">
      <c r="H27" s="13"/>
      <c r="I27" s="14"/>
    </row>
    <row r="44" ht="12.75">
      <c r="D44" s="37"/>
    </row>
    <row r="45" ht="12.75">
      <c r="D45" s="37"/>
    </row>
    <row r="48" ht="12.75">
      <c r="D48" s="37"/>
    </row>
  </sheetData>
  <sheetProtection/>
  <mergeCells count="2">
    <mergeCell ref="C5:D5"/>
    <mergeCell ref="E5:F5"/>
  </mergeCells>
  <printOptions/>
  <pageMargins left="0.2755905511811024" right="0.1968503937007874" top="0.7480314960629921" bottom="0.8267716535433072" header="0.5118110236220472" footer="0.5118110236220472"/>
  <pageSetup horizontalDpi="300" verticalDpi="3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TIMIS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prognoza</dc:creator>
  <cp:keywords/>
  <dc:description/>
  <cp:lastModifiedBy>Simona Becheru</cp:lastModifiedBy>
  <cp:lastPrinted>2023-07-14T09:15:59Z</cp:lastPrinted>
  <dcterms:created xsi:type="dcterms:W3CDTF">2004-01-09T07:03:24Z</dcterms:created>
  <dcterms:modified xsi:type="dcterms:W3CDTF">2023-07-18T09:16:36Z</dcterms:modified>
  <cp:category/>
  <cp:version/>
  <cp:contentType/>
  <cp:contentStatus/>
</cp:coreProperties>
</file>